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Joensberg\Desktop\"/>
    </mc:Choice>
  </mc:AlternateContent>
  <xr:revisionPtr revIDLastSave="0" documentId="8_{64200FCF-43A7-424B-B596-1623309D7737}" xr6:coauthVersionLast="47" xr6:coauthVersionMax="47" xr10:uidLastSave="{00000000-0000-0000-0000-000000000000}"/>
  <bookViews>
    <workbookView xWindow="2205" yWindow="2205" windowWidth="18945" windowHeight="11055" xr2:uid="{F69939C2-DC9A-4163-879D-9F886EAF4F05}"/>
  </bookViews>
  <sheets>
    <sheet name="AK regnskap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3" l="1"/>
  <c r="C33" i="3" l="1"/>
  <c r="C40" i="3"/>
  <c r="C37" i="3"/>
  <c r="K39" i="3"/>
  <c r="J27" i="3"/>
  <c r="K36" i="3"/>
  <c r="J34" i="3"/>
  <c r="K34" i="3"/>
  <c r="K27" i="3"/>
  <c r="K18" i="3"/>
  <c r="J18" i="3"/>
  <c r="J16" i="3"/>
  <c r="K16" i="3"/>
  <c r="D53" i="3"/>
  <c r="D52" i="3"/>
  <c r="D51" i="3"/>
  <c r="D49" i="3"/>
  <c r="D44" i="3"/>
  <c r="D42" i="3"/>
  <c r="D38" i="3"/>
  <c r="D28" i="3"/>
  <c r="D20" i="3"/>
  <c r="D15" i="3"/>
  <c r="C24" i="3"/>
  <c r="C19" i="3"/>
  <c r="C13" i="3"/>
  <c r="C36" i="3"/>
  <c r="C18" i="3"/>
  <c r="J36" i="3" l="1"/>
  <c r="J39" i="3" s="1"/>
  <c r="C20" i="3"/>
  <c r="C51" i="3" s="1"/>
  <c r="C38" i="3"/>
  <c r="C42" i="3" s="1"/>
  <c r="C15" i="3"/>
  <c r="C28" i="3" s="1"/>
  <c r="C44" i="3" l="1"/>
  <c r="C48" i="3" s="1"/>
  <c r="C49" i="3" s="1"/>
  <c r="C52" i="3"/>
  <c r="C53" i="3"/>
</calcChain>
</file>

<file path=xl/sharedStrings.xml><?xml version="1.0" encoding="utf-8"?>
<sst xmlns="http://schemas.openxmlformats.org/spreadsheetml/2006/main" count="122" uniqueCount="117">
  <si>
    <t>AKTIVITETSREGNSKAP 2021</t>
  </si>
  <si>
    <t>BALANSE 2021</t>
  </si>
  <si>
    <t>Indias Barn org:</t>
  </si>
  <si>
    <t>ORGANISASJONENS INNTEKTER OG KOSTNADER</t>
  </si>
  <si>
    <t>Regnskap 2021</t>
  </si>
  <si>
    <t>Regnskap 2020</t>
  </si>
  <si>
    <t>Note</t>
  </si>
  <si>
    <t>EIENDELER</t>
  </si>
  <si>
    <t>UB 2021</t>
  </si>
  <si>
    <t>UB 2020</t>
  </si>
  <si>
    <t>Beløp oppgitt i hele tusen</t>
  </si>
  <si>
    <t>ANSKAFFEDE MIDLER</t>
  </si>
  <si>
    <t>A</t>
  </si>
  <si>
    <t>Anleggsmidler</t>
  </si>
  <si>
    <t>T 030</t>
  </si>
  <si>
    <t>Sum anleggsmidler</t>
  </si>
  <si>
    <t>1a</t>
  </si>
  <si>
    <t>Medlemsinntekter</t>
  </si>
  <si>
    <t>ingen</t>
  </si>
  <si>
    <t>B</t>
  </si>
  <si>
    <t>Omløpsmidler</t>
  </si>
  <si>
    <t>1b</t>
  </si>
  <si>
    <t>TILSKUDD</t>
  </si>
  <si>
    <t>B 1</t>
  </si>
  <si>
    <t>Beholdninger (varelager)</t>
  </si>
  <si>
    <t>1b i</t>
  </si>
  <si>
    <t>Offentlige tilskudd</t>
  </si>
  <si>
    <t>3320 + 3390</t>
  </si>
  <si>
    <t>B 2</t>
  </si>
  <si>
    <t>Fordringer</t>
  </si>
  <si>
    <t>1b ii</t>
  </si>
  <si>
    <t>Andre tilskudd</t>
  </si>
  <si>
    <t>B 3</t>
  </si>
  <si>
    <t>Investeringer</t>
  </si>
  <si>
    <t>Sum tilskudd</t>
  </si>
  <si>
    <t>B 4</t>
  </si>
  <si>
    <t>Bankinnskudd, kontanter m.v.</t>
  </si>
  <si>
    <t>T 040</t>
  </si>
  <si>
    <t>Sum omløpsmidler</t>
  </si>
  <si>
    <t>1c</t>
  </si>
  <si>
    <t>Innsamlede midler, gaver m.v.</t>
  </si>
  <si>
    <t>Fjernadopsjonsprogrammet, faste fadderbidrag</t>
  </si>
  <si>
    <t>T 050</t>
  </si>
  <si>
    <t>Sum eiendeler</t>
  </si>
  <si>
    <t>Andre gaver</t>
  </si>
  <si>
    <t xml:space="preserve">3710 </t>
  </si>
  <si>
    <t>Sum innsamlede midler, gaver m.v.</t>
  </si>
  <si>
    <t>FORMÅLSKAPITAL OG GJELD</t>
  </si>
  <si>
    <t>C</t>
  </si>
  <si>
    <t xml:space="preserve">Formålskapital  </t>
  </si>
  <si>
    <t>1d</t>
  </si>
  <si>
    <t>Opptjente inntekter fra operasjonelle aktiviteter</t>
  </si>
  <si>
    <t>C 1</t>
  </si>
  <si>
    <t>Grunnkapital</t>
  </si>
  <si>
    <t>C 2</t>
  </si>
  <si>
    <t>Fomålskapital med lovpålagte restriksjoner</t>
  </si>
  <si>
    <t>1e</t>
  </si>
  <si>
    <t>Finans og investeringsinntekter</t>
  </si>
  <si>
    <t>8050 + 8051</t>
  </si>
  <si>
    <t>C 3</t>
  </si>
  <si>
    <t>Formålskapital med eksterne restriksjoner</t>
  </si>
  <si>
    <t>C 4</t>
  </si>
  <si>
    <t xml:space="preserve">Formålskapital med selvpålagte restriksjoner </t>
  </si>
  <si>
    <t>1f</t>
  </si>
  <si>
    <t xml:space="preserve">Andre inntekter </t>
  </si>
  <si>
    <t>3900</t>
  </si>
  <si>
    <t>C 5</t>
  </si>
  <si>
    <t>Annen formålskapital</t>
  </si>
  <si>
    <t>T 060</t>
  </si>
  <si>
    <t>Sum formålskapital</t>
  </si>
  <si>
    <t>Sum anskaffede midler</t>
  </si>
  <si>
    <t>D</t>
  </si>
  <si>
    <t>Gjeld</t>
  </si>
  <si>
    <t>D 1 i</t>
  </si>
  <si>
    <t>Avsetning for forpliktelser</t>
  </si>
  <si>
    <t>FORBRUKTE MIDLER</t>
  </si>
  <si>
    <t>1,2,3</t>
  </si>
  <si>
    <t>D 1 ii</t>
  </si>
  <si>
    <t>Skyldig offentlige avgifter (skatt, aga, mva)</t>
  </si>
  <si>
    <t>D 2</t>
  </si>
  <si>
    <t>Annen langsiktig gjeld</t>
  </si>
  <si>
    <t>2a</t>
  </si>
  <si>
    <t>Kostnader til anskaffelse av midler</t>
  </si>
  <si>
    <t>4701-8099 pr 1</t>
  </si>
  <si>
    <t>D 3</t>
  </si>
  <si>
    <t>Kortsiktig gjeld, leverandørgjeld</t>
  </si>
  <si>
    <t>T 070</t>
  </si>
  <si>
    <t>Sum gjeld</t>
  </si>
  <si>
    <t>2b</t>
  </si>
  <si>
    <t>Kostnader til organisasjonens formål</t>
  </si>
  <si>
    <t>2b i</t>
  </si>
  <si>
    <t>Overført til partnere for oppfyllelse av formål</t>
  </si>
  <si>
    <t>4800, 4801 og 7360</t>
  </si>
  <si>
    <t>T 080</t>
  </si>
  <si>
    <t>Sum formålskapital og gjeld</t>
  </si>
  <si>
    <t>2b ii</t>
  </si>
  <si>
    <t>Informasjons- og programaktiviteter i Norge</t>
  </si>
  <si>
    <t>4701-8099, pr 2 og 1100</t>
  </si>
  <si>
    <t/>
  </si>
  <si>
    <t>Sum kostnader til organisasjonens formål</t>
  </si>
  <si>
    <t xml:space="preserve">FORHOLDSTALL </t>
  </si>
  <si>
    <t>T 090</t>
  </si>
  <si>
    <t>Formålskapital i prosent av totalbalansen</t>
  </si>
  <si>
    <t>Administrasjonskostnader</t>
  </si>
  <si>
    <t>4701-8099 minus 8050-8051, pr 0 og 3</t>
  </si>
  <si>
    <t xml:space="preserve">  </t>
  </si>
  <si>
    <t>Sum forbrukte midler</t>
  </si>
  <si>
    <t>AKTIVITETSRESULTAT</t>
  </si>
  <si>
    <t>TILLEGG/REDUKSJON FORMÅLSKAPITAL</t>
  </si>
  <si>
    <t>4d</t>
  </si>
  <si>
    <t>Endring formålskapital med selvpålagte restriksjoner</t>
  </si>
  <si>
    <t>4f</t>
  </si>
  <si>
    <t>Endring annen formålskapital</t>
  </si>
  <si>
    <t>SUM TILLEGG/REDUKSJON FORMÅLSKAPITAL</t>
  </si>
  <si>
    <t>Innsamlingsprosent = Gaveinntekter minus innsamlingskostnader</t>
  </si>
  <si>
    <t>Formålsprosent = Kostnader til formålet / Sum forbrukte midler</t>
  </si>
  <si>
    <t>Administrasjonsprosent = Administrasjonskostnader / Sum forbrukte midler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</si>
</sst>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3" fillId="3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3" fillId="2" borderId="0" xfId="0" applyFont="1" applyFill="1"/>
    <xf numFmtId="37" fontId="1" fillId="2" borderId="0" xfId="3" applyNumberFormat="1" applyFill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0" fillId="0" borderId="0" xfId="3" applyFont="1"/>
    <xf numFmtId="0" fontId="5" fillId="2" borderId="0" xfId="0" applyFont="1" applyFill="1"/>
    <xf numFmtId="37" fontId="5" fillId="2" borderId="0" xfId="3" applyNumberFormat="1" applyFont="1" applyFill="1" applyAlignment="1">
      <alignment horizontal="center"/>
    </xf>
    <xf numFmtId="0" fontId="6" fillId="3" borderId="2" xfId="0" applyFont="1" applyFill="1" applyBorder="1" applyProtection="1">
      <protection locked="0"/>
    </xf>
    <xf numFmtId="0" fontId="7" fillId="2" borderId="0" xfId="0" applyFont="1" applyFill="1"/>
    <xf numFmtId="165" fontId="7" fillId="2" borderId="0" xfId="3" applyNumberFormat="1" applyFont="1" applyFill="1" applyAlignment="1">
      <alignment horizontal="right"/>
    </xf>
    <xf numFmtId="37" fontId="7" fillId="2" borderId="0" xfId="3" applyNumberFormat="1" applyFont="1" applyFill="1" applyAlignment="1">
      <alignment horizontal="right"/>
    </xf>
    <xf numFmtId="0" fontId="7" fillId="2" borderId="0" xfId="3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8" fillId="2" borderId="0" xfId="0" applyFont="1" applyFill="1"/>
    <xf numFmtId="165" fontId="8" fillId="2" borderId="0" xfId="3" applyNumberFormat="1" applyFont="1" applyFill="1"/>
    <xf numFmtId="37" fontId="8" fillId="2" borderId="0" xfId="3" applyNumberFormat="1" applyFont="1" applyFill="1"/>
    <xf numFmtId="166" fontId="8" fillId="2" borderId="0" xfId="3" applyNumberFormat="1" applyFont="1" applyFill="1"/>
    <xf numFmtId="0" fontId="2" fillId="2" borderId="0" xfId="0" applyFont="1" applyFill="1" applyAlignment="1">
      <alignment horizontal="left"/>
    </xf>
    <xf numFmtId="0" fontId="9" fillId="2" borderId="0" xfId="0" applyFont="1" applyFill="1"/>
    <xf numFmtId="37" fontId="8" fillId="3" borderId="0" xfId="3" applyNumberFormat="1" applyFont="1" applyFill="1"/>
    <xf numFmtId="37" fontId="7" fillId="3" borderId="1" xfId="3" applyNumberFormat="1" applyFont="1" applyFill="1" applyBorder="1" applyAlignment="1">
      <alignment horizontal="right"/>
    </xf>
    <xf numFmtId="166" fontId="7" fillId="3" borderId="0" xfId="3" applyNumberFormat="1" applyFont="1" applyFill="1" applyAlignment="1">
      <alignment horizontal="right"/>
    </xf>
    <xf numFmtId="37" fontId="7" fillId="3" borderId="0" xfId="3" applyNumberFormat="1" applyFont="1" applyFill="1" applyAlignment="1" applyProtection="1">
      <alignment horizontal="right"/>
      <protection locked="0"/>
    </xf>
    <xf numFmtId="37" fontId="8" fillId="3" borderId="0" xfId="3" applyNumberFormat="1" applyFont="1" applyFill="1" applyAlignment="1">
      <alignment horizontal="right"/>
    </xf>
    <xf numFmtId="166" fontId="8" fillId="3" borderId="0" xfId="3" applyNumberFormat="1" applyFont="1" applyFill="1"/>
    <xf numFmtId="166" fontId="8" fillId="3" borderId="0" xfId="3" applyNumberFormat="1" applyFont="1" applyFill="1" applyAlignment="1" applyProtection="1">
      <alignment horizontal="right"/>
      <protection locked="0"/>
    </xf>
    <xf numFmtId="37" fontId="7" fillId="3" borderId="0" xfId="3" applyNumberFormat="1" applyFont="1" applyFill="1" applyAlignment="1">
      <alignment horizontal="right"/>
    </xf>
    <xf numFmtId="37" fontId="8" fillId="3" borderId="0" xfId="3" applyNumberFormat="1" applyFont="1" applyFill="1" applyAlignment="1" applyProtection="1">
      <alignment horizontal="right"/>
      <protection locked="0"/>
    </xf>
    <xf numFmtId="37" fontId="8" fillId="3" borderId="0" xfId="3" applyNumberFormat="1" applyFont="1" applyFill="1" applyProtection="1">
      <protection locked="0"/>
    </xf>
    <xf numFmtId="37" fontId="7" fillId="2" borderId="1" xfId="3" applyNumberFormat="1" applyFont="1" applyFill="1" applyBorder="1" applyAlignment="1">
      <alignment horizontal="left"/>
    </xf>
    <xf numFmtId="37" fontId="7" fillId="3" borderId="3" xfId="3" applyNumberFormat="1" applyFont="1" applyFill="1" applyBorder="1" applyAlignment="1">
      <alignment horizontal="right"/>
    </xf>
    <xf numFmtId="0" fontId="0" fillId="3" borderId="0" xfId="0" applyFill="1"/>
    <xf numFmtId="0" fontId="8" fillId="3" borderId="0" xfId="0" applyFont="1" applyFill="1"/>
    <xf numFmtId="0" fontId="0" fillId="3" borderId="0" xfId="0" applyFill="1" applyAlignment="1">
      <alignment horizontal="left"/>
    </xf>
    <xf numFmtId="37" fontId="7" fillId="3" borderId="1" xfId="3" applyNumberFormat="1" applyFont="1" applyFill="1" applyBorder="1" applyAlignment="1">
      <alignment horizontal="left"/>
    </xf>
    <xf numFmtId="37" fontId="0" fillId="0" borderId="0" xfId="0" applyNumberFormat="1"/>
    <xf numFmtId="3" fontId="0" fillId="0" borderId="0" xfId="0" applyNumberFormat="1"/>
    <xf numFmtId="37" fontId="8" fillId="3" borderId="1" xfId="3" applyNumberFormat="1" applyFont="1" applyFill="1" applyBorder="1" applyAlignment="1" applyProtection="1">
      <alignment horizontal="right"/>
      <protection locked="0"/>
    </xf>
    <xf numFmtId="166" fontId="8" fillId="3" borderId="0" xfId="3" applyNumberFormat="1" applyFont="1" applyFill="1" applyAlignment="1">
      <alignment horizontal="right"/>
    </xf>
    <xf numFmtId="37" fontId="7" fillId="2" borderId="3" xfId="3" applyNumberFormat="1" applyFont="1" applyFill="1" applyBorder="1" applyAlignment="1">
      <alignment horizontal="left"/>
    </xf>
    <xf numFmtId="166" fontId="8" fillId="2" borderId="0" xfId="3" applyNumberFormat="1" applyFont="1" applyFill="1" applyAlignment="1">
      <alignment horizontal="right"/>
    </xf>
    <xf numFmtId="0" fontId="8" fillId="2" borderId="0" xfId="0" applyFont="1" applyFill="1" applyAlignment="1">
      <alignment horizontal="left"/>
    </xf>
    <xf numFmtId="166" fontId="7" fillId="2" borderId="0" xfId="3" applyNumberFormat="1" applyFont="1" applyFill="1" applyAlignment="1">
      <alignment horizontal="right"/>
    </xf>
    <xf numFmtId="9" fontId="7" fillId="2" borderId="1" xfId="1" applyFont="1" applyFill="1" applyBorder="1" applyAlignment="1">
      <alignment horizontal="right"/>
    </xf>
    <xf numFmtId="0" fontId="7" fillId="3" borderId="0" xfId="0" applyFont="1" applyFill="1"/>
    <xf numFmtId="0" fontId="2" fillId="3" borderId="0" xfId="0" applyFont="1" applyFill="1" applyAlignment="1">
      <alignment horizontal="left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37" fontId="7" fillId="3" borderId="3" xfId="3" applyNumberFormat="1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0" fillId="2" borderId="4" xfId="0" applyFill="1" applyBorder="1"/>
    <xf numFmtId="0" fontId="8" fillId="2" borderId="4" xfId="0" applyFont="1" applyFill="1" applyBorder="1"/>
    <xf numFmtId="37" fontId="8" fillId="3" borderId="5" xfId="3" applyNumberFormat="1" applyFont="1" applyFill="1" applyBorder="1" applyAlignment="1">
      <alignment horizontal="left"/>
    </xf>
    <xf numFmtId="9" fontId="1" fillId="2" borderId="0" xfId="1" applyFill="1" applyAlignment="1">
      <alignment horizontal="right"/>
    </xf>
    <xf numFmtId="49" fontId="3" fillId="0" borderId="0" xfId="0" applyNumberFormat="1" applyFont="1" applyAlignment="1">
      <alignment horizontal="left"/>
    </xf>
    <xf numFmtId="49" fontId="7" fillId="0" borderId="0" xfId="3" applyNumberFormat="1" applyFont="1" applyAlignment="1">
      <alignment horizontal="left"/>
    </xf>
    <xf numFmtId="49" fontId="7" fillId="0" borderId="0" xfId="3" applyNumberFormat="1" applyFont="1" applyAlignment="1" applyProtection="1">
      <alignment horizontal="left"/>
      <protection locked="0"/>
    </xf>
    <xf numFmtId="49" fontId="2" fillId="0" borderId="0" xfId="3" applyNumberFormat="1" applyFont="1" applyAlignment="1">
      <alignment horizontal="left"/>
    </xf>
    <xf numFmtId="49" fontId="4" fillId="0" borderId="0" xfId="3" applyNumberFormat="1" applyFont="1" applyAlignment="1">
      <alignment horizontal="left"/>
    </xf>
    <xf numFmtId="37" fontId="1" fillId="2" borderId="0" xfId="3" applyNumberFormat="1" applyFill="1" applyAlignment="1">
      <alignment horizontal="right"/>
    </xf>
    <xf numFmtId="0" fontId="3" fillId="2" borderId="0" xfId="0" applyFont="1" applyFill="1" applyAlignment="1">
      <alignment horizontal="right"/>
    </xf>
    <xf numFmtId="37" fontId="5" fillId="2" borderId="0" xfId="3" applyNumberFormat="1" applyFont="1" applyFill="1" applyAlignment="1">
      <alignment horizontal="right"/>
    </xf>
    <xf numFmtId="37" fontId="8" fillId="2" borderId="0" xfId="3" applyNumberFormat="1" applyFont="1" applyFill="1" applyAlignment="1">
      <alignment horizontal="right"/>
    </xf>
    <xf numFmtId="37" fontId="1" fillId="3" borderId="0" xfId="3" applyNumberFormat="1" applyFill="1" applyAlignment="1">
      <alignment horizontal="right"/>
    </xf>
    <xf numFmtId="0" fontId="3" fillId="3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>
      <alignment horizontal="left"/>
    </xf>
    <xf numFmtId="0" fontId="3" fillId="3" borderId="2" xfId="0" applyFont="1" applyFill="1" applyBorder="1" applyAlignment="1" applyProtection="1">
      <alignment horizontal="center"/>
      <protection locked="0"/>
    </xf>
    <xf numFmtId="3" fontId="7" fillId="3" borderId="0" xfId="3" applyNumberFormat="1" applyFont="1" applyFill="1" applyProtection="1">
      <protection locked="0"/>
    </xf>
    <xf numFmtId="3" fontId="8" fillId="3" borderId="0" xfId="3" applyNumberFormat="1" applyFont="1" applyFill="1" applyAlignment="1">
      <alignment horizontal="right"/>
    </xf>
    <xf numFmtId="3" fontId="7" fillId="3" borderId="0" xfId="3" applyNumberFormat="1" applyFont="1" applyFill="1" applyAlignment="1">
      <alignment horizontal="right"/>
    </xf>
    <xf numFmtId="3" fontId="8" fillId="3" borderId="0" xfId="3" applyNumberFormat="1" applyFont="1" applyFill="1" applyAlignment="1" applyProtection="1">
      <alignment horizontal="right"/>
      <protection locked="0"/>
    </xf>
    <xf numFmtId="3" fontId="8" fillId="3" borderId="0" xfId="3" applyNumberFormat="1" applyFont="1" applyFill="1" applyProtection="1">
      <protection locked="0"/>
    </xf>
    <xf numFmtId="3" fontId="7" fillId="3" borderId="1" xfId="3" applyNumberFormat="1" applyFont="1" applyFill="1" applyBorder="1" applyAlignment="1">
      <alignment horizontal="right"/>
    </xf>
    <xf numFmtId="3" fontId="0" fillId="3" borderId="0" xfId="0" applyNumberFormat="1" applyFill="1"/>
    <xf numFmtId="3" fontId="8" fillId="3" borderId="0" xfId="3" applyNumberFormat="1" applyFont="1" applyFill="1"/>
    <xf numFmtId="3" fontId="7" fillId="3" borderId="3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/>
    </xf>
  </cellXfs>
  <cellStyles count="4">
    <cellStyle name="Comma 2" xfId="2" xr:uid="{2883947C-7226-4B16-B3B9-F2D94DD34B1D}"/>
    <cellStyle name="Komma 2" xfId="3" xr:uid="{99836553-A6EA-4806-91F7-85D2C911172B}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DCC49-8534-479D-8E26-560FDE63745E}">
  <dimension ref="A1:L53"/>
  <sheetViews>
    <sheetView tabSelected="1" workbookViewId="0">
      <selection activeCell="I47" sqref="I47"/>
    </sheetView>
  </sheetViews>
  <sheetFormatPr baseColWidth="10" defaultColWidth="8.85546875" defaultRowHeight="15" x14ac:dyDescent="0.25"/>
  <cols>
    <col min="2" max="2" width="55.28515625" bestFit="1" customWidth="1"/>
    <col min="3" max="3" width="25.85546875" bestFit="1" customWidth="1"/>
    <col min="4" max="4" width="17.7109375" bestFit="1" customWidth="1"/>
    <col min="5" max="5" width="11.7109375" customWidth="1"/>
    <col min="6" max="6" width="0" hidden="1" customWidth="1"/>
    <col min="9" max="9" width="53.140625" bestFit="1" customWidth="1"/>
    <col min="10" max="10" width="12.140625" customWidth="1"/>
    <col min="11" max="11" width="15.140625" customWidth="1"/>
    <col min="12" max="12" width="12.140625" customWidth="1"/>
  </cols>
  <sheetData>
    <row r="1" spans="1:12" ht="18" x14ac:dyDescent="0.25">
      <c r="A1" s="2"/>
      <c r="B1" s="3"/>
      <c r="C1" s="4"/>
      <c r="D1" s="4"/>
      <c r="E1" s="63"/>
      <c r="F1" s="61"/>
      <c r="H1" s="2"/>
      <c r="I1" s="3"/>
      <c r="J1" s="4"/>
      <c r="K1" s="4"/>
      <c r="L1" s="63"/>
    </row>
    <row r="2" spans="1:12" ht="18" x14ac:dyDescent="0.25">
      <c r="A2" s="2"/>
      <c r="B2" s="3" t="s">
        <v>0</v>
      </c>
      <c r="C2" s="4"/>
      <c r="D2" s="4"/>
      <c r="E2" s="63"/>
      <c r="F2" s="61"/>
      <c r="H2" s="5"/>
      <c r="I2" s="80" t="s">
        <v>1</v>
      </c>
      <c r="J2" s="80"/>
      <c r="K2" s="69"/>
      <c r="L2" s="64"/>
    </row>
    <row r="3" spans="1:12" x14ac:dyDescent="0.25">
      <c r="A3" s="2"/>
      <c r="B3" s="6"/>
      <c r="C3" s="4"/>
      <c r="D3" s="4"/>
      <c r="E3" s="63"/>
      <c r="F3" s="61"/>
      <c r="H3" s="5"/>
      <c r="I3" s="6"/>
      <c r="J3" s="4"/>
      <c r="K3" s="4"/>
      <c r="L3" s="63"/>
    </row>
    <row r="4" spans="1:12" ht="18" x14ac:dyDescent="0.25">
      <c r="A4" s="2"/>
      <c r="B4" s="7" t="s">
        <v>2</v>
      </c>
      <c r="C4" s="7"/>
      <c r="D4" s="7"/>
      <c r="E4" s="64"/>
      <c r="F4" s="58"/>
      <c r="H4" s="5"/>
      <c r="I4" s="7" t="s">
        <v>2</v>
      </c>
      <c r="J4" s="7"/>
      <c r="K4" s="7"/>
      <c r="L4" s="64"/>
    </row>
    <row r="5" spans="1:12" ht="18.75" x14ac:dyDescent="0.3">
      <c r="A5" s="2"/>
      <c r="B5" s="9"/>
      <c r="C5" s="10"/>
      <c r="D5" s="10"/>
      <c r="E5" s="65"/>
      <c r="F5" s="62"/>
      <c r="H5" s="5"/>
      <c r="I5" s="11"/>
      <c r="J5" s="70"/>
      <c r="K5" s="1"/>
      <c r="L5" s="68"/>
    </row>
    <row r="6" spans="1:12" x14ac:dyDescent="0.25">
      <c r="A6" s="2"/>
      <c r="B6" s="12" t="s">
        <v>3</v>
      </c>
      <c r="C6" s="14" t="s">
        <v>4</v>
      </c>
      <c r="D6" s="13" t="s">
        <v>5</v>
      </c>
      <c r="E6" s="14" t="s">
        <v>6</v>
      </c>
      <c r="F6" s="59"/>
      <c r="H6" s="5"/>
      <c r="I6" s="12" t="s">
        <v>7</v>
      </c>
      <c r="J6" s="16" t="s">
        <v>8</v>
      </c>
      <c r="K6" s="15" t="s">
        <v>9</v>
      </c>
      <c r="L6" s="16" t="s">
        <v>6</v>
      </c>
    </row>
    <row r="7" spans="1:12" x14ac:dyDescent="0.25">
      <c r="A7" s="2"/>
      <c r="B7" s="17"/>
      <c r="C7" s="19"/>
      <c r="D7" s="19"/>
      <c r="E7" s="66"/>
      <c r="F7" s="59"/>
      <c r="H7" s="5"/>
      <c r="I7" s="18" t="s">
        <v>10</v>
      </c>
      <c r="J7" s="20"/>
      <c r="K7" s="31"/>
      <c r="L7" s="44"/>
    </row>
    <row r="8" spans="1:12" x14ac:dyDescent="0.25">
      <c r="A8" s="21">
        <v>1</v>
      </c>
      <c r="B8" s="22" t="s">
        <v>11</v>
      </c>
      <c r="C8" s="18"/>
      <c r="D8" s="19"/>
      <c r="E8" s="66"/>
      <c r="F8" s="59"/>
      <c r="H8" s="12" t="s">
        <v>12</v>
      </c>
      <c r="I8" s="12" t="s">
        <v>13</v>
      </c>
      <c r="J8" s="31">
        <v>0</v>
      </c>
      <c r="K8" s="31">
        <v>0</v>
      </c>
      <c r="L8" s="44"/>
    </row>
    <row r="9" spans="1:12" x14ac:dyDescent="0.25">
      <c r="A9" s="2"/>
      <c r="B9" s="12"/>
      <c r="C9" s="23"/>
      <c r="D9" s="23"/>
      <c r="E9" s="27"/>
      <c r="F9" s="59"/>
      <c r="H9" s="12" t="s">
        <v>14</v>
      </c>
      <c r="I9" s="12" t="s">
        <v>15</v>
      </c>
      <c r="J9" s="24">
        <v>0</v>
      </c>
      <c r="K9" s="24">
        <v>0</v>
      </c>
      <c r="L9" s="42"/>
    </row>
    <row r="10" spans="1:12" x14ac:dyDescent="0.25">
      <c r="A10" s="21" t="s">
        <v>16</v>
      </c>
      <c r="B10" s="12" t="s">
        <v>17</v>
      </c>
      <c r="C10" s="71">
        <v>0</v>
      </c>
      <c r="D10" s="71">
        <v>0</v>
      </c>
      <c r="E10" s="26"/>
      <c r="F10" s="60" t="s">
        <v>18</v>
      </c>
      <c r="H10" s="5"/>
      <c r="I10" s="12"/>
      <c r="J10" s="20"/>
      <c r="K10" s="20"/>
      <c r="L10" s="44"/>
    </row>
    <row r="11" spans="1:12" x14ac:dyDescent="0.25">
      <c r="A11" s="2"/>
      <c r="B11" s="17"/>
      <c r="C11" s="72"/>
      <c r="D11" s="72"/>
      <c r="E11" s="27"/>
      <c r="F11" s="59"/>
      <c r="H11" s="12" t="s">
        <v>19</v>
      </c>
      <c r="I11" s="12" t="s">
        <v>20</v>
      </c>
      <c r="J11" s="28"/>
      <c r="K11" s="28"/>
      <c r="L11" s="29"/>
    </row>
    <row r="12" spans="1:12" x14ac:dyDescent="0.25">
      <c r="A12" s="21" t="s">
        <v>21</v>
      </c>
      <c r="B12" s="22" t="s">
        <v>22</v>
      </c>
      <c r="C12" s="73"/>
      <c r="D12" s="73"/>
      <c r="E12" s="30"/>
      <c r="F12" s="59"/>
      <c r="H12" s="5" t="s">
        <v>23</v>
      </c>
      <c r="I12" s="17" t="s">
        <v>24</v>
      </c>
      <c r="J12" s="31">
        <v>0</v>
      </c>
      <c r="K12" s="31">
        <v>0</v>
      </c>
      <c r="L12" s="29"/>
    </row>
    <row r="13" spans="1:12" x14ac:dyDescent="0.25">
      <c r="A13" s="2" t="s">
        <v>25</v>
      </c>
      <c r="B13" s="17" t="s">
        <v>26</v>
      </c>
      <c r="C13" s="74" t="e">
        <f>SUM(GETPIVOTDATA("Bokført beløp",#REF!,"Prosjekt",160,"Navn2","Andre inntekter")*-1)</f>
        <v>#REF!</v>
      </c>
      <c r="D13" s="74">
        <v>144563</v>
      </c>
      <c r="E13" s="31"/>
      <c r="F13" s="60" t="s">
        <v>27</v>
      </c>
      <c r="H13" s="5" t="s">
        <v>28</v>
      </c>
      <c r="I13" s="17" t="s">
        <v>29</v>
      </c>
      <c r="J13" s="31">
        <v>58799</v>
      </c>
      <c r="K13" s="31">
        <v>25067</v>
      </c>
      <c r="L13" s="29"/>
    </row>
    <row r="14" spans="1:12" x14ac:dyDescent="0.25">
      <c r="A14" s="2" t="s">
        <v>30</v>
      </c>
      <c r="B14" s="17" t="s">
        <v>31</v>
      </c>
      <c r="C14" s="75"/>
      <c r="D14" s="75"/>
      <c r="E14" s="31"/>
      <c r="F14" s="60"/>
      <c r="H14" s="5" t="s">
        <v>32</v>
      </c>
      <c r="I14" s="17" t="s">
        <v>33</v>
      </c>
      <c r="J14" s="31">
        <v>0</v>
      </c>
      <c r="K14" s="31">
        <v>0</v>
      </c>
      <c r="L14" s="29"/>
    </row>
    <row r="15" spans="1:12" x14ac:dyDescent="0.25">
      <c r="A15" s="2"/>
      <c r="B15" s="33" t="s">
        <v>34</v>
      </c>
      <c r="C15" s="76" t="e">
        <f>SUM(C13:C14)</f>
        <v>#REF!</v>
      </c>
      <c r="D15" s="76">
        <f>SUM(D13:D14)</f>
        <v>144563</v>
      </c>
      <c r="E15" s="30"/>
      <c r="F15" s="59"/>
      <c r="H15" s="5" t="s">
        <v>35</v>
      </c>
      <c r="I15" s="17" t="s">
        <v>36</v>
      </c>
      <c r="J15" s="31">
        <v>8504723</v>
      </c>
      <c r="K15" s="31">
        <v>6741391</v>
      </c>
      <c r="L15" s="42">
        <v>5</v>
      </c>
    </row>
    <row r="16" spans="1:12" x14ac:dyDescent="0.25">
      <c r="A16" s="2"/>
      <c r="B16" s="17"/>
      <c r="C16" s="72"/>
      <c r="D16" s="72"/>
      <c r="E16" s="27"/>
      <c r="F16" s="59"/>
      <c r="H16" s="12" t="s">
        <v>37</v>
      </c>
      <c r="I16" s="12" t="s">
        <v>38</v>
      </c>
      <c r="J16" s="24">
        <f>SUM(J12:J15)</f>
        <v>8563522</v>
      </c>
      <c r="K16" s="24">
        <f>SUM(K12:K15)</f>
        <v>6766458</v>
      </c>
      <c r="L16" s="42"/>
    </row>
    <row r="17" spans="1:12" x14ac:dyDescent="0.25">
      <c r="A17" s="21" t="s">
        <v>39</v>
      </c>
      <c r="B17" s="12" t="s">
        <v>40</v>
      </c>
      <c r="C17" s="71"/>
      <c r="D17" s="71"/>
      <c r="E17" s="26"/>
      <c r="F17" s="60"/>
      <c r="H17" s="5"/>
      <c r="I17" s="17"/>
      <c r="J17" s="28"/>
      <c r="K17" s="28"/>
      <c r="L17" s="25"/>
    </row>
    <row r="18" spans="1:12" ht="15.75" thickBot="1" x14ac:dyDescent="0.3">
      <c r="A18" s="2"/>
      <c r="B18" s="17" t="s">
        <v>41</v>
      </c>
      <c r="C18" s="74" t="e">
        <f>SUM(GETPIVOTDATA("Bokført beløp",#REF!,"Prosjekt",100,"Navn2","Fjernadopsjonsprogrammet")*-1)</f>
        <v>#REF!</v>
      </c>
      <c r="D18" s="74">
        <v>7254735</v>
      </c>
      <c r="E18" s="27"/>
      <c r="F18" s="59">
        <v>3710</v>
      </c>
      <c r="H18" s="12" t="s">
        <v>42</v>
      </c>
      <c r="I18" s="12" t="s">
        <v>43</v>
      </c>
      <c r="J18" s="34">
        <f>SUM(J16)</f>
        <v>8563522</v>
      </c>
      <c r="K18" s="34">
        <f>SUM(K16)</f>
        <v>6766458</v>
      </c>
      <c r="L18" s="42"/>
    </row>
    <row r="19" spans="1:12" ht="15.75" thickTop="1" x14ac:dyDescent="0.25">
      <c r="A19" s="35"/>
      <c r="B19" s="36" t="s">
        <v>44</v>
      </c>
      <c r="C19" s="75" t="e">
        <f>SUM(GETPIVOTDATA("Bokført beløp",#REF!,"Prosjekt",110,"Navn2","Andre gaver")*-1)</f>
        <v>#REF!</v>
      </c>
      <c r="D19" s="75">
        <v>624814</v>
      </c>
      <c r="E19" s="27">
        <v>2</v>
      </c>
      <c r="F19" s="59" t="s">
        <v>45</v>
      </c>
      <c r="H19" s="5"/>
      <c r="I19" s="17"/>
      <c r="J19" s="28"/>
      <c r="K19" s="28"/>
      <c r="L19" s="42"/>
    </row>
    <row r="20" spans="1:12" x14ac:dyDescent="0.25">
      <c r="A20" s="37"/>
      <c r="B20" s="38" t="s">
        <v>46</v>
      </c>
      <c r="C20" s="76" t="e">
        <f>SUM(C18:C19)</f>
        <v>#REF!</v>
      </c>
      <c r="D20" s="76">
        <f>SUM(D18:D19)</f>
        <v>7879549</v>
      </c>
      <c r="E20" s="30"/>
      <c r="F20" s="59"/>
      <c r="G20" s="39"/>
      <c r="H20" s="5"/>
      <c r="I20" s="12" t="s">
        <v>47</v>
      </c>
      <c r="J20" s="28"/>
      <c r="K20" s="28"/>
      <c r="L20" s="42"/>
    </row>
    <row r="21" spans="1:12" x14ac:dyDescent="0.25">
      <c r="A21" s="35"/>
      <c r="B21" s="35"/>
      <c r="C21" s="77"/>
      <c r="D21" s="77"/>
      <c r="E21" s="31"/>
      <c r="F21" s="60"/>
      <c r="H21" s="12" t="s">
        <v>48</v>
      </c>
      <c r="I21" s="12" t="s">
        <v>49</v>
      </c>
      <c r="J21" s="28"/>
      <c r="K21" s="28"/>
      <c r="L21" s="42"/>
    </row>
    <row r="22" spans="1:12" x14ac:dyDescent="0.25">
      <c r="A22" s="21" t="s">
        <v>50</v>
      </c>
      <c r="B22" s="12" t="s">
        <v>51</v>
      </c>
      <c r="C22" s="71">
        <v>0</v>
      </c>
      <c r="D22" s="71">
        <v>0</v>
      </c>
      <c r="E22" s="30"/>
      <c r="F22" s="59" t="s">
        <v>18</v>
      </c>
      <c r="H22" s="5" t="s">
        <v>52</v>
      </c>
      <c r="I22" s="17" t="s">
        <v>53</v>
      </c>
      <c r="J22" s="31">
        <v>250000</v>
      </c>
      <c r="K22" s="31">
        <v>250000</v>
      </c>
      <c r="L22" s="29"/>
    </row>
    <row r="23" spans="1:12" x14ac:dyDescent="0.25">
      <c r="A23" s="2"/>
      <c r="B23" s="17"/>
      <c r="C23" s="78"/>
      <c r="D23" s="78"/>
      <c r="E23" s="27"/>
      <c r="F23" s="59"/>
      <c r="G23" s="39"/>
      <c r="H23" s="5" t="s">
        <v>54</v>
      </c>
      <c r="I23" s="17" t="s">
        <v>55</v>
      </c>
      <c r="J23" s="31">
        <v>0</v>
      </c>
      <c r="K23" s="31">
        <v>0</v>
      </c>
      <c r="L23" s="29"/>
    </row>
    <row r="24" spans="1:12" x14ac:dyDescent="0.25">
      <c r="A24" s="21" t="s">
        <v>56</v>
      </c>
      <c r="B24" s="12" t="s">
        <v>57</v>
      </c>
      <c r="C24" s="71" t="e">
        <f>SUM(GETPIVOTDATA("Bokført beløp",#REF!,"Kontonr",8051,"Navn","Renteinntekt bankinnskudd")*-1)</f>
        <v>#REF!</v>
      </c>
      <c r="D24" s="71">
        <v>22267</v>
      </c>
      <c r="E24" s="26"/>
      <c r="F24" s="60" t="s">
        <v>58</v>
      </c>
      <c r="G24" s="40"/>
      <c r="H24" s="5" t="s">
        <v>59</v>
      </c>
      <c r="I24" s="17" t="s">
        <v>60</v>
      </c>
      <c r="J24" s="31">
        <v>0</v>
      </c>
      <c r="K24" s="31">
        <v>0</v>
      </c>
      <c r="L24" s="29"/>
    </row>
    <row r="25" spans="1:12" x14ac:dyDescent="0.25">
      <c r="A25" s="2"/>
      <c r="B25" s="17"/>
      <c r="C25" s="78"/>
      <c r="D25" s="78"/>
      <c r="E25" s="27"/>
      <c r="F25" s="59"/>
      <c r="G25" s="40"/>
      <c r="H25" s="5" t="s">
        <v>61</v>
      </c>
      <c r="I25" s="17" t="s">
        <v>62</v>
      </c>
      <c r="J25" s="31">
        <f>6282330.29+1817172.14</f>
        <v>8099502.4299999997</v>
      </c>
      <c r="K25" s="31">
        <v>6282330</v>
      </c>
      <c r="L25" s="29"/>
    </row>
    <row r="26" spans="1:12" x14ac:dyDescent="0.25">
      <c r="A26" s="21" t="s">
        <v>63</v>
      </c>
      <c r="B26" s="12" t="s">
        <v>64</v>
      </c>
      <c r="C26" s="71">
        <v>0</v>
      </c>
      <c r="D26" s="71">
        <v>0</v>
      </c>
      <c r="E26" s="31">
        <v>1</v>
      </c>
      <c r="F26" s="60" t="s">
        <v>65</v>
      </c>
      <c r="G26" s="40"/>
      <c r="H26" s="5" t="s">
        <v>66</v>
      </c>
      <c r="I26" s="17" t="s">
        <v>67</v>
      </c>
      <c r="J26" s="31">
        <v>0</v>
      </c>
      <c r="K26" s="31">
        <v>0</v>
      </c>
      <c r="L26" s="29"/>
    </row>
    <row r="27" spans="1:12" x14ac:dyDescent="0.25">
      <c r="A27" s="2"/>
      <c r="B27" s="17"/>
      <c r="C27" s="78"/>
      <c r="D27" s="78"/>
      <c r="E27" s="27"/>
      <c r="F27" s="59"/>
      <c r="H27" s="12" t="s">
        <v>68</v>
      </c>
      <c r="I27" s="12" t="s">
        <v>69</v>
      </c>
      <c r="J27" s="41">
        <f>SUM(J22:J26)</f>
        <v>8349502.4299999997</v>
      </c>
      <c r="K27" s="41">
        <f>SUM(K22:K26)</f>
        <v>6532330</v>
      </c>
      <c r="L27" s="27">
        <v>4</v>
      </c>
    </row>
    <row r="28" spans="1:12" ht="15.75" thickBot="1" x14ac:dyDescent="0.3">
      <c r="A28" s="2"/>
      <c r="B28" s="43" t="s">
        <v>70</v>
      </c>
      <c r="C28" s="79" t="e">
        <f>SUM(C15+C20+C22+C24+C26)</f>
        <v>#REF!</v>
      </c>
      <c r="D28" s="79">
        <f>SUM(D15+D20+D22+D24+D26)</f>
        <v>8046379</v>
      </c>
      <c r="E28" s="30"/>
      <c r="F28" s="59"/>
      <c r="G28" s="8"/>
      <c r="H28" s="35"/>
      <c r="I28" s="35"/>
      <c r="J28" s="35"/>
      <c r="K28" s="35"/>
      <c r="L28" s="42"/>
    </row>
    <row r="29" spans="1:12" ht="15.75" thickTop="1" x14ac:dyDescent="0.25">
      <c r="A29" s="2"/>
      <c r="B29" s="17"/>
      <c r="C29" s="78"/>
      <c r="D29" s="78"/>
      <c r="E29" s="27"/>
      <c r="F29" s="59"/>
      <c r="G29" s="40"/>
      <c r="H29" s="12" t="s">
        <v>71</v>
      </c>
      <c r="I29" s="12" t="s">
        <v>72</v>
      </c>
      <c r="J29" s="28"/>
      <c r="K29" s="28"/>
      <c r="L29" s="29"/>
    </row>
    <row r="30" spans="1:12" x14ac:dyDescent="0.25">
      <c r="A30" s="2"/>
      <c r="B30" s="12"/>
      <c r="C30" s="78"/>
      <c r="D30" s="78"/>
      <c r="E30" s="27"/>
      <c r="F30" s="59"/>
      <c r="G30" s="40"/>
      <c r="H30" s="5" t="s">
        <v>73</v>
      </c>
      <c r="I30" s="17" t="s">
        <v>74</v>
      </c>
      <c r="J30" s="32">
        <v>0</v>
      </c>
      <c r="K30" s="32">
        <v>0</v>
      </c>
      <c r="L30" s="29"/>
    </row>
    <row r="31" spans="1:12" x14ac:dyDescent="0.25">
      <c r="A31" s="2">
        <v>2</v>
      </c>
      <c r="B31" s="22" t="s">
        <v>75</v>
      </c>
      <c r="C31" s="72"/>
      <c r="D31" s="72"/>
      <c r="E31" s="27" t="s">
        <v>76</v>
      </c>
      <c r="F31" s="59"/>
      <c r="H31" s="5" t="s">
        <v>77</v>
      </c>
      <c r="I31" s="17" t="s">
        <v>78</v>
      </c>
      <c r="J31" s="32">
        <v>71350</v>
      </c>
      <c r="K31" s="32">
        <v>89141</v>
      </c>
      <c r="L31" s="29"/>
    </row>
    <row r="32" spans="1:12" x14ac:dyDescent="0.25">
      <c r="A32" s="2"/>
      <c r="B32" s="12"/>
      <c r="C32" s="78"/>
      <c r="D32" s="78"/>
      <c r="E32" s="27"/>
      <c r="F32" s="59"/>
      <c r="H32" s="5" t="s">
        <v>79</v>
      </c>
      <c r="I32" s="17" t="s">
        <v>80</v>
      </c>
      <c r="J32" s="32">
        <v>0</v>
      </c>
      <c r="K32" s="32">
        <v>0</v>
      </c>
      <c r="L32" s="29"/>
    </row>
    <row r="33" spans="1:12" x14ac:dyDescent="0.25">
      <c r="A33" s="21" t="s">
        <v>81</v>
      </c>
      <c r="B33" s="22" t="s">
        <v>82</v>
      </c>
      <c r="C33" s="71" t="e">
        <f>SUM(#REF!,#REF!,#REF!)</f>
        <v>#REF!</v>
      </c>
      <c r="D33" s="71">
        <v>748770</v>
      </c>
      <c r="E33" s="30"/>
      <c r="F33" s="59" t="s">
        <v>83</v>
      </c>
      <c r="G33" s="40"/>
      <c r="H33" s="5" t="s">
        <v>84</v>
      </c>
      <c r="I33" s="17" t="s">
        <v>85</v>
      </c>
      <c r="J33" s="32">
        <v>142670</v>
      </c>
      <c r="K33" s="32">
        <v>144987</v>
      </c>
      <c r="L33" s="44"/>
    </row>
    <row r="34" spans="1:12" x14ac:dyDescent="0.25">
      <c r="A34" s="45"/>
      <c r="B34" s="17"/>
      <c r="C34" s="75"/>
      <c r="D34" s="75"/>
      <c r="E34" s="31"/>
      <c r="F34" s="60"/>
      <c r="H34" s="12" t="s">
        <v>86</v>
      </c>
      <c r="I34" s="12" t="s">
        <v>87</v>
      </c>
      <c r="J34" s="41">
        <f>SUM(J30:J33)</f>
        <v>214020</v>
      </c>
      <c r="K34" s="41">
        <f>SUM(K30:K33)</f>
        <v>234128</v>
      </c>
      <c r="L34" s="42">
        <v>5</v>
      </c>
    </row>
    <row r="35" spans="1:12" x14ac:dyDescent="0.25">
      <c r="A35" s="21" t="s">
        <v>88</v>
      </c>
      <c r="B35" s="22" t="s">
        <v>89</v>
      </c>
      <c r="C35" s="73"/>
      <c r="D35" s="73"/>
      <c r="E35" s="31"/>
      <c r="F35" s="60"/>
      <c r="G35" s="40"/>
      <c r="H35" s="12"/>
      <c r="I35" s="12"/>
      <c r="J35" s="42"/>
      <c r="K35" s="42"/>
      <c r="L35" s="46"/>
    </row>
    <row r="36" spans="1:12" ht="15.75" thickBot="1" x14ac:dyDescent="0.3">
      <c r="A36" s="2" t="s">
        <v>90</v>
      </c>
      <c r="B36" s="17" t="s">
        <v>91</v>
      </c>
      <c r="C36" s="74" t="e">
        <f>SUM(GETPIVOTDATA("Bokført beløp",#REF!,"Prosjekt",300,"Navn2","Programkostnader India"))</f>
        <v>#REF!</v>
      </c>
      <c r="D36" s="74">
        <v>4533543</v>
      </c>
      <c r="E36" s="27">
        <v>3</v>
      </c>
      <c r="F36" s="59" t="s">
        <v>92</v>
      </c>
      <c r="G36" s="40"/>
      <c r="H36" s="12" t="s">
        <v>93</v>
      </c>
      <c r="I36" s="12" t="s">
        <v>94</v>
      </c>
      <c r="J36" s="34">
        <f>SUM(J27+J34)</f>
        <v>8563522.4299999997</v>
      </c>
      <c r="K36" s="34">
        <f>SUM(K27+K34)</f>
        <v>6766458</v>
      </c>
      <c r="L36" s="44"/>
    </row>
    <row r="37" spans="1:12" ht="15.75" thickTop="1" x14ac:dyDescent="0.25">
      <c r="A37" s="2" t="s">
        <v>95</v>
      </c>
      <c r="B37" s="17" t="s">
        <v>96</v>
      </c>
      <c r="C37" s="74" t="e">
        <f>SUM(#REF!)</f>
        <v>#REF!</v>
      </c>
      <c r="D37" s="74">
        <v>507637</v>
      </c>
      <c r="E37" s="27"/>
      <c r="F37" s="59" t="s">
        <v>97</v>
      </c>
      <c r="G37" s="40"/>
      <c r="H37" s="5"/>
      <c r="I37" s="17"/>
      <c r="J37" s="20" t="s">
        <v>98</v>
      </c>
      <c r="K37" s="20"/>
      <c r="L37" s="44"/>
    </row>
    <row r="38" spans="1:12" x14ac:dyDescent="0.25">
      <c r="A38" s="2"/>
      <c r="B38" s="33" t="s">
        <v>99</v>
      </c>
      <c r="C38" s="76" t="e">
        <f>SUM(C36:C37)</f>
        <v>#REF!</v>
      </c>
      <c r="D38" s="76">
        <f>SUM(D36:D37)</f>
        <v>5041180</v>
      </c>
      <c r="E38" s="30"/>
      <c r="F38" s="59"/>
      <c r="H38" s="5"/>
      <c r="I38" s="12" t="s">
        <v>100</v>
      </c>
      <c r="J38" s="20"/>
      <c r="K38" s="20"/>
      <c r="L38" s="46"/>
    </row>
    <row r="39" spans="1:12" x14ac:dyDescent="0.25">
      <c r="A39" s="35"/>
      <c r="B39" s="35"/>
      <c r="C39" s="77"/>
      <c r="D39" s="77"/>
      <c r="E39" s="31"/>
      <c r="F39" s="60"/>
      <c r="G39" s="40"/>
      <c r="H39" s="12" t="s">
        <v>101</v>
      </c>
      <c r="I39" s="12" t="s">
        <v>102</v>
      </c>
      <c r="J39" s="47">
        <f>J27/J36</f>
        <v>0.97500794775170574</v>
      </c>
      <c r="K39" s="47">
        <f>K27/K36</f>
        <v>0.9653987359413152</v>
      </c>
      <c r="L39" s="44"/>
    </row>
    <row r="40" spans="1:12" x14ac:dyDescent="0.25">
      <c r="A40" s="37"/>
      <c r="B40" s="48" t="s">
        <v>103</v>
      </c>
      <c r="C40" s="71" t="e">
        <f>SUM(#REF!,#REF!,#REF!)</f>
        <v>#REF!</v>
      </c>
      <c r="D40" s="71">
        <v>800984</v>
      </c>
      <c r="E40" s="27">
        <v>7</v>
      </c>
      <c r="F40" s="59" t="s">
        <v>104</v>
      </c>
      <c r="G40" s="39"/>
      <c r="H40" s="12"/>
      <c r="I40" s="12" t="s">
        <v>105</v>
      </c>
      <c r="J40" s="20"/>
      <c r="K40" s="20"/>
      <c r="L40" s="44"/>
    </row>
    <row r="41" spans="1:12" x14ac:dyDescent="0.25">
      <c r="A41" s="49"/>
      <c r="B41" s="12" t="s">
        <v>57</v>
      </c>
      <c r="C41" s="77"/>
      <c r="D41" s="74"/>
      <c r="E41" s="26"/>
      <c r="F41" s="60"/>
      <c r="G41" s="40"/>
      <c r="H41" s="50"/>
      <c r="I41" s="51"/>
      <c r="J41" s="50"/>
      <c r="K41" s="50"/>
      <c r="L41" s="51"/>
    </row>
    <row r="42" spans="1:12" ht="15.75" thickBot="1" x14ac:dyDescent="0.3">
      <c r="A42" s="37"/>
      <c r="B42" s="52" t="s">
        <v>106</v>
      </c>
      <c r="C42" s="79" t="e">
        <f>SUM(C33+C38+C40)</f>
        <v>#REF!</v>
      </c>
      <c r="D42" s="79">
        <f>SUM(D33+D38+D40)</f>
        <v>6590934</v>
      </c>
      <c r="E42" s="30"/>
      <c r="F42" s="59"/>
    </row>
    <row r="43" spans="1:12" ht="15.75" thickTop="1" x14ac:dyDescent="0.25">
      <c r="A43" s="53"/>
      <c r="B43" s="36"/>
      <c r="C43" s="72"/>
      <c r="D43" s="72"/>
      <c r="E43" s="27"/>
      <c r="F43" s="59"/>
      <c r="H43" s="50"/>
      <c r="I43" s="50"/>
      <c r="J43" s="50"/>
      <c r="K43" s="50"/>
      <c r="L43" s="51"/>
    </row>
    <row r="44" spans="1:12" ht="15.75" thickBot="1" x14ac:dyDescent="0.3">
      <c r="A44" s="37">
        <v>3</v>
      </c>
      <c r="B44" s="52" t="s">
        <v>107</v>
      </c>
      <c r="C44" s="79" t="e">
        <f>SUM(C28-C42)</f>
        <v>#REF!</v>
      </c>
      <c r="D44" s="79">
        <f>SUM(D28-D42)</f>
        <v>1455445</v>
      </c>
      <c r="E44" s="30"/>
      <c r="F44" s="59"/>
      <c r="H44" s="50"/>
      <c r="I44" s="50"/>
      <c r="J44" s="50"/>
      <c r="K44" s="50"/>
      <c r="L44" s="51"/>
    </row>
    <row r="45" spans="1:12" ht="15.75" thickTop="1" x14ac:dyDescent="0.25">
      <c r="A45" s="37"/>
      <c r="B45" s="36"/>
      <c r="C45" s="78"/>
      <c r="D45" s="78"/>
      <c r="E45" s="27"/>
      <c r="F45" s="59"/>
    </row>
    <row r="46" spans="1:12" x14ac:dyDescent="0.25">
      <c r="A46" s="37">
        <v>4</v>
      </c>
      <c r="B46" s="48" t="s">
        <v>108</v>
      </c>
      <c r="C46" s="78"/>
      <c r="D46" s="78"/>
      <c r="E46" s="27"/>
      <c r="F46" s="59"/>
    </row>
    <row r="47" spans="1:12" x14ac:dyDescent="0.25">
      <c r="A47" s="37" t="s">
        <v>109</v>
      </c>
      <c r="B47" s="36" t="s">
        <v>110</v>
      </c>
      <c r="C47" s="74">
        <v>0</v>
      </c>
      <c r="D47" s="74">
        <v>0</v>
      </c>
      <c r="E47" s="31"/>
      <c r="F47" s="60"/>
    </row>
    <row r="48" spans="1:12" x14ac:dyDescent="0.25">
      <c r="A48" s="2" t="s">
        <v>111</v>
      </c>
      <c r="B48" s="17" t="s">
        <v>112</v>
      </c>
      <c r="C48" s="74" t="e">
        <f>SUM(C44)</f>
        <v>#REF!</v>
      </c>
      <c r="D48" s="74">
        <v>1455445</v>
      </c>
      <c r="E48" s="31"/>
      <c r="F48" s="60"/>
      <c r="H48" s="50"/>
      <c r="I48" s="50"/>
      <c r="J48" s="50"/>
      <c r="K48" s="50"/>
      <c r="L48" s="51"/>
    </row>
    <row r="49" spans="1:12" ht="15.75" thickBot="1" x14ac:dyDescent="0.3">
      <c r="A49" s="5"/>
      <c r="B49" s="43" t="s">
        <v>113</v>
      </c>
      <c r="C49" s="79" t="e">
        <f>SUM(C48)</f>
        <v>#REF!</v>
      </c>
      <c r="D49" s="79">
        <f>SUM(D47:D48)</f>
        <v>1455445</v>
      </c>
      <c r="E49" s="27">
        <v>4</v>
      </c>
      <c r="F49" s="59"/>
      <c r="H49" s="50"/>
      <c r="I49" s="50"/>
      <c r="J49" s="50"/>
      <c r="K49" s="50"/>
      <c r="L49" s="51"/>
    </row>
    <row r="50" spans="1:12" ht="16.5" thickTop="1" thickBot="1" x14ac:dyDescent="0.3">
      <c r="A50" s="54"/>
      <c r="B50" s="55"/>
      <c r="C50" s="56" t="s">
        <v>98</v>
      </c>
      <c r="D50" s="56"/>
      <c r="E50" s="27"/>
      <c r="F50" s="59"/>
    </row>
    <row r="51" spans="1:12" x14ac:dyDescent="0.25">
      <c r="A51" s="17" t="s">
        <v>114</v>
      </c>
      <c r="B51" s="5"/>
      <c r="C51" s="57" t="e">
        <f>(C20-C33)/C20</f>
        <v>#REF!</v>
      </c>
      <c r="D51" s="57">
        <f>(D20-D33)/D20</f>
        <v>0.90497298766718759</v>
      </c>
      <c r="E51" s="67">
        <v>6</v>
      </c>
      <c r="F51" s="61"/>
    </row>
    <row r="52" spans="1:12" x14ac:dyDescent="0.25">
      <c r="A52" s="17" t="s">
        <v>115</v>
      </c>
      <c r="B52" s="5"/>
      <c r="C52" s="57" t="e">
        <f>C38/C42</f>
        <v>#REF!</v>
      </c>
      <c r="D52" s="57">
        <f>D38/D42</f>
        <v>0.76486579898994589</v>
      </c>
      <c r="E52" s="67">
        <v>6</v>
      </c>
      <c r="F52" s="61"/>
      <c r="I52" s="50"/>
    </row>
    <row r="53" spans="1:12" x14ac:dyDescent="0.25">
      <c r="A53" s="17" t="s">
        <v>116</v>
      </c>
      <c r="B53" s="5"/>
      <c r="C53" s="57" t="e">
        <f>C40/C42</f>
        <v>#REF!</v>
      </c>
      <c r="D53" s="57">
        <f>D40/D42</f>
        <v>0.1215281476039663</v>
      </c>
      <c r="E53" s="67">
        <v>6</v>
      </c>
      <c r="F53" s="61"/>
    </row>
  </sheetData>
  <mergeCells count="1">
    <mergeCell ref="I2:J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18E578732D034D8D154CEB7BC75390" ma:contentTypeVersion="13" ma:contentTypeDescription="Opprett et nytt dokument." ma:contentTypeScope="" ma:versionID="168ad9adc542e8348c3e68e06d1e474f">
  <xsd:schema xmlns:xsd="http://www.w3.org/2001/XMLSchema" xmlns:xs="http://www.w3.org/2001/XMLSchema" xmlns:p="http://schemas.microsoft.com/office/2006/metadata/properties" xmlns:ns2="c74c1de4-c224-40ed-b728-134aede4f373" xmlns:ns3="42231ef5-3709-48ec-9679-61e004161d82" targetNamespace="http://schemas.microsoft.com/office/2006/metadata/properties" ma:root="true" ma:fieldsID="dea244c0f36e452de7c96aebe4bc14f6" ns2:_="" ns3:_="">
    <xsd:import namespace="c74c1de4-c224-40ed-b728-134aede4f373"/>
    <xsd:import namespace="42231ef5-3709-48ec-9679-61e004161d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2:MediaServiceLocation" minOccurs="0"/>
                <xsd:element ref="ns2:MediaServiceOCR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c1de4-c224-40ed-b728-134aede4f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231ef5-3709-48ec-9679-61e004161d8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C3E9C6-A397-4B00-8AF5-2A42F5CBC6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4c1de4-c224-40ed-b728-134aede4f373"/>
    <ds:schemaRef ds:uri="42231ef5-3709-48ec-9679-61e004161d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6071DF-C8F2-4A59-A2BC-95A3BE63BF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028DE6-3D18-4ED9-903E-8ADA1AE41A4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AK regnskap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Løkkum</dc:creator>
  <cp:keywords/>
  <dc:description/>
  <cp:lastModifiedBy>Anne Joensberg</cp:lastModifiedBy>
  <cp:revision/>
  <dcterms:created xsi:type="dcterms:W3CDTF">2022-01-21T10:12:38Z</dcterms:created>
  <dcterms:modified xsi:type="dcterms:W3CDTF">2022-06-29T08:30:34Z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0x0101000C18E578732D034D8D154CEB7BC75390</vt:lpwstr>
  </property>
</Properties>
</file>